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7" i="10" l="1"/>
  <c r="L280" i="10" l="1"/>
  <c r="L67" i="10"/>
  <c r="J195" i="10" l="1"/>
  <c r="J247" i="10" l="1"/>
  <c r="J151" i="10" l="1"/>
  <c r="J21" i="10"/>
  <c r="J246" i="10" l="1"/>
  <c r="L193" i="10"/>
  <c r="L192" i="10"/>
  <c r="K193" i="10"/>
  <c r="K192" i="10"/>
  <c r="J192" i="10"/>
  <c r="J193" i="10"/>
  <c r="J25" i="10" l="1"/>
  <c r="K99" i="10" l="1"/>
  <c r="J67" i="10" l="1"/>
  <c r="L97" i="10"/>
  <c r="K97" i="10"/>
  <c r="K67" i="10"/>
  <c r="L60" i="10"/>
  <c r="K60" i="10"/>
  <c r="J60" i="10"/>
  <c r="L59" i="10"/>
  <c r="K59" i="10"/>
  <c r="L58" i="10"/>
  <c r="K58" i="10"/>
  <c r="J58" i="10"/>
  <c r="I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K10" i="10" s="1"/>
  <c r="L10" i="10"/>
  <c r="G279" i="10" l="1"/>
  <c r="I67" i="10" l="1"/>
  <c r="I65" i="10"/>
  <c r="I59" i="10" s="1"/>
  <c r="I87" i="10" l="1"/>
  <c r="I85" i="10" l="1"/>
  <c r="I78" i="10"/>
  <c r="I60" i="10" s="1"/>
  <c r="I79" i="10"/>
  <c r="I61" i="10" l="1"/>
  <c r="J73" i="10"/>
  <c r="I101" i="10" l="1"/>
  <c r="I62" i="10"/>
  <c r="I121" i="10"/>
  <c r="I117" i="10" s="1"/>
  <c r="I115" i="10"/>
  <c r="I111" i="10" s="1"/>
  <c r="I75" i="10"/>
  <c r="I45" i="10"/>
  <c r="I39" i="10"/>
  <c r="J202" i="10"/>
  <c r="J213" i="10"/>
  <c r="J207" i="10"/>
  <c r="J219" i="10"/>
  <c r="J139" i="10"/>
  <c r="I97" i="10"/>
  <c r="G255" i="10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51" i="10"/>
  <c r="I139" i="10"/>
  <c r="I135" i="10" s="1"/>
  <c r="I133" i="10"/>
  <c r="I129" i="10" s="1"/>
  <c r="I81" i="10"/>
  <c r="I37" i="10"/>
  <c r="I33" i="10" s="1"/>
  <c r="I30" i="10"/>
  <c r="I27" i="10" s="1"/>
  <c r="I31" i="10"/>
  <c r="I25" i="10"/>
  <c r="J172" i="10"/>
  <c r="K172" i="10"/>
  <c r="L172" i="10"/>
  <c r="J62" i="10"/>
  <c r="K62" i="10"/>
  <c r="L62" i="10"/>
  <c r="H58" i="10"/>
  <c r="H60" i="10"/>
  <c r="H54" i="10" s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L52" i="10" s="1"/>
  <c r="J101" i="10"/>
  <c r="K101" i="10"/>
  <c r="L101" i="10"/>
  <c r="L53" i="10" s="1"/>
  <c r="J102" i="10"/>
  <c r="K102" i="10"/>
  <c r="K54" i="10" s="1"/>
  <c r="L102" i="10"/>
  <c r="L54" i="10" s="1"/>
  <c r="J104" i="10"/>
  <c r="K104" i="10"/>
  <c r="L104" i="10"/>
  <c r="H104" i="10"/>
  <c r="H102" i="10"/>
  <c r="H101" i="10"/>
  <c r="F101" i="10" s="1"/>
  <c r="H100" i="10"/>
  <c r="I267" i="10"/>
  <c r="I237" i="10"/>
  <c r="I236" i="10"/>
  <c r="I230" i="10" s="1"/>
  <c r="I235" i="10"/>
  <c r="I234" i="10"/>
  <c r="I232" i="10"/>
  <c r="I219" i="10"/>
  <c r="I213" i="10"/>
  <c r="I207" i="10"/>
  <c r="I206" i="10"/>
  <c r="I205" i="10"/>
  <c r="I229" i="10" s="1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05" i="10"/>
  <c r="I93" i="10"/>
  <c r="I20" i="10"/>
  <c r="I14" i="10" s="1"/>
  <c r="I18" i="10"/>
  <c r="I12" i="10" s="1"/>
  <c r="I17" i="10"/>
  <c r="I11" i="10" s="1"/>
  <c r="I16" i="10"/>
  <c r="I10" i="10" s="1"/>
  <c r="L93" i="10"/>
  <c r="K93" i="10"/>
  <c r="K157" i="10"/>
  <c r="J157" i="10"/>
  <c r="J153" i="10"/>
  <c r="L151" i="10"/>
  <c r="K151" i="10"/>
  <c r="K145" i="10" s="1"/>
  <c r="J147" i="10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 s="1"/>
  <c r="K31" i="10"/>
  <c r="K27" i="10" s="1"/>
  <c r="L31" i="10"/>
  <c r="J31" i="10"/>
  <c r="L25" i="10"/>
  <c r="L19" i="10" s="1"/>
  <c r="L13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 s="1"/>
  <c r="F95" i="10"/>
  <c r="F96" i="10"/>
  <c r="F98" i="10"/>
  <c r="F94" i="10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3" i="10" s="1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F79" i="10" s="1"/>
  <c r="H31" i="10"/>
  <c r="H178" i="10"/>
  <c r="H25" i="10"/>
  <c r="H21" i="10" s="1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 s="1"/>
  <c r="H17" i="10"/>
  <c r="H18" i="10"/>
  <c r="H20" i="10"/>
  <c r="H16" i="10"/>
  <c r="H10" i="10" s="1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F206" i="10" s="1"/>
  <c r="K205" i="10"/>
  <c r="K204" i="10"/>
  <c r="K202" i="10"/>
  <c r="H204" i="10"/>
  <c r="H228" i="10" s="1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91" i="10"/>
  <c r="H153" i="10"/>
  <c r="J105" i="10"/>
  <c r="H27" i="10"/>
  <c r="K189" i="10"/>
  <c r="H172" i="10"/>
  <c r="H11" i="10"/>
  <c r="F71" i="10"/>
  <c r="L27" i="10"/>
  <c r="K117" i="10"/>
  <c r="L117" i="10"/>
  <c r="L103" i="10"/>
  <c r="J93" i="10"/>
  <c r="J230" i="10"/>
  <c r="H12" i="10"/>
  <c r="I226" i="10"/>
  <c r="K227" i="10"/>
  <c r="H14" i="10"/>
  <c r="L147" i="10"/>
  <c r="L145" i="10"/>
  <c r="L231" i="10"/>
  <c r="H103" i="10"/>
  <c r="H111" i="10"/>
  <c r="H61" i="10"/>
  <c r="L21" i="10"/>
  <c r="F84" i="10"/>
  <c r="J145" i="10"/>
  <c r="L15" i="10"/>
  <c r="F232" i="10" l="1"/>
  <c r="F172" i="10"/>
  <c r="H230" i="10"/>
  <c r="K273" i="10"/>
  <c r="K266" i="10" s="1"/>
  <c r="I278" i="10" s="1"/>
  <c r="F164" i="10"/>
  <c r="H75" i="10"/>
  <c r="F39" i="10"/>
  <c r="F93" i="10"/>
  <c r="F213" i="10"/>
  <c r="F202" i="10"/>
  <c r="L273" i="10"/>
  <c r="L266" i="10" s="1"/>
  <c r="L254" i="10" s="1"/>
  <c r="L248" i="10" s="1"/>
  <c r="L200" i="10" s="1"/>
  <c r="L284" i="10" s="1"/>
  <c r="F175" i="10"/>
  <c r="L9" i="10"/>
  <c r="H99" i="10"/>
  <c r="J56" i="10"/>
  <c r="H57" i="10"/>
  <c r="F25" i="10"/>
  <c r="I145" i="10"/>
  <c r="I141" i="10" s="1"/>
  <c r="F27" i="10"/>
  <c r="F177" i="10"/>
  <c r="K141" i="10"/>
  <c r="F144" i="10"/>
  <c r="F236" i="10"/>
  <c r="F161" i="10"/>
  <c r="J159" i="10"/>
  <c r="F31" i="10"/>
  <c r="F207" i="10"/>
  <c r="F237" i="10"/>
  <c r="I201" i="10"/>
  <c r="F234" i="10"/>
  <c r="L56" i="10"/>
  <c r="I189" i="10"/>
  <c r="F12" i="10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81" i="10"/>
  <c r="L61" i="10"/>
  <c r="L57" i="10" s="1"/>
  <c r="F219" i="10"/>
  <c r="I159" i="10"/>
  <c r="F260" i="10"/>
  <c r="K56" i="10"/>
  <c r="K123" i="10"/>
  <c r="I56" i="10"/>
  <c r="J69" i="10"/>
  <c r="H231" i="10"/>
  <c r="F18" i="10"/>
  <c r="H171" i="10"/>
  <c r="F204" i="10"/>
  <c r="F201" i="10" s="1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H55" i="10"/>
  <c r="F11" i="10"/>
  <c r="F75" i="10"/>
  <c r="F160" i="10"/>
  <c r="F159" i="10" s="1"/>
  <c r="F230" i="10"/>
  <c r="F14" i="10"/>
  <c r="H93" i="10"/>
  <c r="F142" i="10"/>
  <c r="H141" i="10"/>
  <c r="K226" i="10"/>
  <c r="K231" i="10"/>
  <c r="F205" i="10"/>
  <c r="J229" i="10"/>
  <c r="F229" i="10" s="1"/>
  <c r="F183" i="10"/>
  <c r="F128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104" i="10"/>
  <c r="I255" i="10"/>
  <c r="L171" i="10"/>
  <c r="F73" i="10"/>
  <c r="F69" i="10" s="1"/>
  <c r="H123" i="10"/>
  <c r="J54" i="10"/>
  <c r="J19" i="10"/>
  <c r="I69" i="10"/>
  <c r="I53" i="10"/>
  <c r="K265" i="10" l="1"/>
  <c r="L55" i="10"/>
  <c r="K254" i="10"/>
  <c r="K248" i="10" s="1"/>
  <c r="F231" i="10"/>
  <c r="F141" i="10"/>
  <c r="L265" i="10"/>
  <c r="K200" i="10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64" i="10"/>
  <c r="J277" i="10"/>
  <c r="F226" i="10"/>
  <c r="F54" i="10"/>
  <c r="F61" i="10"/>
  <c r="F57" i="10" s="1"/>
  <c r="L283" i="10" l="1"/>
  <c r="F225" i="10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79" i="10" s="1"/>
  <c r="K243" i="10"/>
  <c r="K196" i="10"/>
  <c r="J264" i="10"/>
  <c r="H277" i="10"/>
  <c r="F277" i="10" s="1"/>
  <c r="J199" i="10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198" i="10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F195" i="10" s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79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H280" i="10"/>
  <c r="H279" i="10" l="1"/>
  <c r="F280" i="10"/>
</calcChain>
</file>

<file path=xl/sharedStrings.xml><?xml version="1.0" encoding="utf-8"?>
<sst xmlns="http://schemas.openxmlformats.org/spreadsheetml/2006/main" count="457" uniqueCount="125">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</sst>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zoomScale="80" zoomScaleNormal="80" zoomScaleSheetLayoutView="100" workbookViewId="0">
      <pane ySplit="7" topLeftCell="A8" activePane="bottomLeft" state="frozen"/>
      <selection pane="bottomLeft" activeCell="K279" sqref="K279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B2" s="50"/>
      <c r="H2" s="124"/>
      <c r="I2" s="124"/>
      <c r="J2" s="124"/>
      <c r="K2" s="124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120" t="s">
        <v>78</v>
      </c>
      <c r="I4" s="121"/>
      <c r="J4" s="121"/>
      <c r="K4" s="121"/>
    </row>
    <row r="5" spans="1:12" ht="16.5" customHeight="1" x14ac:dyDescent="0.25">
      <c r="A5" s="118" t="s">
        <v>58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2" ht="39.75" customHeight="1" x14ac:dyDescent="0.25">
      <c r="A6" s="57" t="s">
        <v>7</v>
      </c>
      <c r="B6" s="122" t="s">
        <v>16</v>
      </c>
      <c r="C6" s="58" t="s">
        <v>0</v>
      </c>
      <c r="D6" s="57" t="s">
        <v>15</v>
      </c>
      <c r="E6" s="57" t="s">
        <v>8</v>
      </c>
      <c r="F6" s="57" t="s">
        <v>9</v>
      </c>
      <c r="G6" s="57" t="s">
        <v>1</v>
      </c>
      <c r="H6" s="57"/>
      <c r="I6" s="57"/>
      <c r="J6" s="57"/>
      <c r="K6" s="57"/>
      <c r="L6" s="57"/>
    </row>
    <row r="7" spans="1:12" ht="26.25" customHeight="1" x14ac:dyDescent="0.25">
      <c r="A7" s="57"/>
      <c r="B7" s="123"/>
      <c r="C7" s="72"/>
      <c r="D7" s="57"/>
      <c r="E7" s="57"/>
      <c r="F7" s="57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11</v>
      </c>
    </row>
    <row r="9" spans="1:12" ht="21" customHeight="1" x14ac:dyDescent="0.25">
      <c r="A9" s="51" t="s">
        <v>67</v>
      </c>
      <c r="B9" s="91" t="s">
        <v>66</v>
      </c>
      <c r="C9" s="87" t="s">
        <v>112</v>
      </c>
      <c r="D9" s="65" t="s">
        <v>93</v>
      </c>
      <c r="E9" s="4" t="s">
        <v>2</v>
      </c>
      <c r="F9" s="16">
        <f t="shared" ref="F9:K9" si="0">SUM(F10:F14)</f>
        <v>1849913.6781200001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72193.362679999991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1"/>
      <c r="B10" s="92"/>
      <c r="C10" s="88"/>
      <c r="D10" s="66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1"/>
      <c r="B11" s="92"/>
      <c r="C11" s="88"/>
      <c r="D11" s="66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1"/>
      <c r="B12" s="92"/>
      <c r="C12" s="88"/>
      <c r="D12" s="66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1"/>
      <c r="B13" s="92"/>
      <c r="C13" s="88"/>
      <c r="D13" s="66"/>
      <c r="E13" s="4" t="s">
        <v>5</v>
      </c>
      <c r="F13" s="16">
        <f>SUM(H13:K13)</f>
        <v>377952.35306999995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72193.362679999991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1"/>
      <c r="B14" s="93"/>
      <c r="C14" s="89"/>
      <c r="D14" s="67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86" t="s">
        <v>54</v>
      </c>
      <c r="B15" s="95" t="s">
        <v>59</v>
      </c>
      <c r="C15" s="115" t="s">
        <v>112</v>
      </c>
      <c r="D15" s="109" t="s">
        <v>38</v>
      </c>
      <c r="E15" s="27" t="s">
        <v>2</v>
      </c>
      <c r="F15" s="28">
        <f t="shared" ref="F15:K15" si="5">SUM(F16:F20)</f>
        <v>366142.91962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53442.687679999995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4"/>
      <c r="B16" s="95"/>
      <c r="C16" s="115"/>
      <c r="D16" s="109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4"/>
      <c r="B17" s="95"/>
      <c r="C17" s="115"/>
      <c r="D17" s="109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4"/>
      <c r="B18" s="95"/>
      <c r="C18" s="115"/>
      <c r="D18" s="109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4"/>
      <c r="B19" s="95"/>
      <c r="C19" s="115"/>
      <c r="D19" s="109"/>
      <c r="E19" s="27" t="s">
        <v>5</v>
      </c>
      <c r="F19" s="28">
        <f>SUM(H19:K19)</f>
        <v>357267.79504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53442.687679999995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4"/>
      <c r="B20" s="95"/>
      <c r="C20" s="115"/>
      <c r="D20" s="109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1" t="s">
        <v>56</v>
      </c>
      <c r="B21" s="110" t="s">
        <v>20</v>
      </c>
      <c r="C21" s="54" t="s">
        <v>112</v>
      </c>
      <c r="D21" s="57" t="s">
        <v>38</v>
      </c>
      <c r="E21" s="4" t="s">
        <v>2</v>
      </c>
      <c r="F21" s="18">
        <f t="shared" ref="F21:K21" si="10">SUM(F22:F26)</f>
        <v>381353.38855000003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39">
        <f>SUM(J22:J26)</f>
        <v>39031.617679999996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116"/>
      <c r="B22" s="110"/>
      <c r="C22" s="55"/>
      <c r="D22" s="57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116"/>
      <c r="B23" s="110"/>
      <c r="C23" s="55"/>
      <c r="D23" s="57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116"/>
      <c r="B24" s="110"/>
      <c r="C24" s="55"/>
      <c r="D24" s="57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116"/>
      <c r="B25" s="110"/>
      <c r="C25" s="55"/>
      <c r="D25" s="57"/>
      <c r="E25" s="5" t="s">
        <v>5</v>
      </c>
      <c r="F25" s="18">
        <f t="shared" si="12"/>
        <v>381353.38855000003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54618.75707-3541.54839-11000-999.99975-42.38804-3.20321</f>
        <v>39031.617679999996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116"/>
      <c r="B26" s="110"/>
      <c r="C26" s="56"/>
      <c r="D26" s="57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1" t="s">
        <v>60</v>
      </c>
      <c r="B27" s="110" t="s">
        <v>82</v>
      </c>
      <c r="C27" s="54" t="s">
        <v>112</v>
      </c>
      <c r="D27" s="57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39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116"/>
      <c r="B28" s="110"/>
      <c r="C28" s="55"/>
      <c r="D28" s="57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116"/>
      <c r="B29" s="110"/>
      <c r="C29" s="55"/>
      <c r="D29" s="57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116"/>
      <c r="B30" s="110"/>
      <c r="C30" s="55"/>
      <c r="D30" s="57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116"/>
      <c r="B31" s="110"/>
      <c r="C31" s="55"/>
      <c r="D31" s="57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39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116"/>
      <c r="B32" s="110"/>
      <c r="C32" s="56"/>
      <c r="D32" s="57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86" t="s">
        <v>55</v>
      </c>
      <c r="B33" s="95" t="s">
        <v>72</v>
      </c>
      <c r="C33" s="75" t="s">
        <v>118</v>
      </c>
      <c r="D33" s="96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4"/>
      <c r="B34" s="95"/>
      <c r="C34" s="76"/>
      <c r="D34" s="73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4"/>
      <c r="B35" s="95"/>
      <c r="C35" s="76"/>
      <c r="D35" s="73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4"/>
      <c r="B36" s="95"/>
      <c r="C36" s="76"/>
      <c r="D36" s="73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4"/>
      <c r="B37" s="95"/>
      <c r="C37" s="76"/>
      <c r="D37" s="73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4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4"/>
      <c r="B38" s="95"/>
      <c r="C38" s="77"/>
      <c r="D38" s="74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86" t="s">
        <v>81</v>
      </c>
      <c r="B39" s="95" t="s">
        <v>111</v>
      </c>
      <c r="C39" s="75" t="s">
        <v>83</v>
      </c>
      <c r="D39" s="96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4"/>
      <c r="B40" s="95"/>
      <c r="C40" s="76"/>
      <c r="D40" s="73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4"/>
      <c r="B41" s="95"/>
      <c r="C41" s="76"/>
      <c r="D41" s="73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4"/>
      <c r="B42" s="95"/>
      <c r="C42" s="76"/>
      <c r="D42" s="73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4"/>
      <c r="B43" s="95"/>
      <c r="C43" s="76"/>
      <c r="D43" s="73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4"/>
      <c r="B44" s="95"/>
      <c r="C44" s="77"/>
      <c r="D44" s="74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86" t="s">
        <v>90</v>
      </c>
      <c r="B45" s="81" t="s">
        <v>88</v>
      </c>
      <c r="C45" s="75" t="s">
        <v>83</v>
      </c>
      <c r="D45" s="96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86"/>
      <c r="B46" s="82"/>
      <c r="C46" s="76"/>
      <c r="D46" s="73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86"/>
      <c r="B47" s="82"/>
      <c r="C47" s="76"/>
      <c r="D47" s="73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86"/>
      <c r="B48" s="82"/>
      <c r="C48" s="76"/>
      <c r="D48" s="73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86"/>
      <c r="B49" s="82"/>
      <c r="C49" s="76"/>
      <c r="D49" s="73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86"/>
      <c r="B50" s="83"/>
      <c r="C50" s="77"/>
      <c r="D50" s="74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90" t="s">
        <v>68</v>
      </c>
      <c r="B51" s="85" t="s">
        <v>69</v>
      </c>
      <c r="C51" s="87" t="s">
        <v>112</v>
      </c>
      <c r="D51" s="97" t="s">
        <v>38</v>
      </c>
      <c r="E51" s="4" t="s">
        <v>2</v>
      </c>
      <c r="F51" s="16">
        <f t="shared" ref="F51:K51" si="25">SUM(F52:F56)</f>
        <v>1640512.81770195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323925.49205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90"/>
      <c r="B52" s="85"/>
      <c r="C52" s="88"/>
      <c r="D52" s="97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90"/>
      <c r="B53" s="85"/>
      <c r="C53" s="88"/>
      <c r="D53" s="97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90"/>
      <c r="B54" s="85"/>
      <c r="C54" s="88"/>
      <c r="D54" s="97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90"/>
      <c r="B55" s="85"/>
      <c r="C55" s="88"/>
      <c r="D55" s="97"/>
      <c r="E55" s="4" t="s">
        <v>5</v>
      </c>
      <c r="F55" s="16">
        <f t="shared" si="27"/>
        <v>1460581.08284195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281847.23112000001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90"/>
      <c r="B56" s="85"/>
      <c r="C56" s="89"/>
      <c r="D56" s="97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86" t="s">
        <v>21</v>
      </c>
      <c r="B57" s="95" t="s">
        <v>35</v>
      </c>
      <c r="C57" s="75" t="s">
        <v>112</v>
      </c>
      <c r="D57" s="109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86"/>
      <c r="B58" s="95"/>
      <c r="C58" s="76"/>
      <c r="D58" s="109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86"/>
      <c r="B59" s="95"/>
      <c r="C59" s="76"/>
      <c r="D59" s="109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86"/>
      <c r="B60" s="95"/>
      <c r="C60" s="76"/>
      <c r="D60" s="109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86"/>
      <c r="B61" s="95"/>
      <c r="C61" s="76"/>
      <c r="D61" s="109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86"/>
      <c r="B62" s="95"/>
      <c r="C62" s="77"/>
      <c r="D62" s="109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1" t="s">
        <v>22</v>
      </c>
      <c r="B63" s="117" t="s">
        <v>119</v>
      </c>
      <c r="C63" s="54" t="s">
        <v>112</v>
      </c>
      <c r="D63" s="57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1"/>
      <c r="B64" s="117"/>
      <c r="C64" s="55"/>
      <c r="D64" s="57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1"/>
      <c r="B65" s="117"/>
      <c r="C65" s="55"/>
      <c r="D65" s="57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1"/>
      <c r="B66" s="117"/>
      <c r="C66" s="55"/>
      <c r="D66" s="57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1"/>
      <c r="B67" s="117"/>
      <c r="C67" s="55"/>
      <c r="D67" s="57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39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1"/>
      <c r="B68" s="117"/>
      <c r="C68" s="56"/>
      <c r="D68" s="57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1" t="s">
        <v>24</v>
      </c>
      <c r="B69" s="110" t="s">
        <v>109</v>
      </c>
      <c r="C69" s="54" t="s">
        <v>122</v>
      </c>
      <c r="D69" s="57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1"/>
      <c r="B70" s="110"/>
      <c r="C70" s="55"/>
      <c r="D70" s="57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1"/>
      <c r="B71" s="110"/>
      <c r="C71" s="55"/>
      <c r="D71" s="57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1"/>
      <c r="B72" s="110"/>
      <c r="C72" s="55"/>
      <c r="D72" s="57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1"/>
      <c r="B73" s="110"/>
      <c r="C73" s="55"/>
      <c r="D73" s="57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1"/>
      <c r="B74" s="110"/>
      <c r="C74" s="56"/>
      <c r="D74" s="57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1" t="s">
        <v>65</v>
      </c>
      <c r="B75" s="110" t="s">
        <v>23</v>
      </c>
      <c r="C75" s="54" t="s">
        <v>83</v>
      </c>
      <c r="D75" s="57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1"/>
      <c r="B76" s="110"/>
      <c r="C76" s="55"/>
      <c r="D76" s="57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1"/>
      <c r="B77" s="110"/>
      <c r="C77" s="55"/>
      <c r="D77" s="57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1"/>
      <c r="B78" s="110"/>
      <c r="C78" s="55"/>
      <c r="D78" s="57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1"/>
      <c r="B79" s="110"/>
      <c r="C79" s="55"/>
      <c r="D79" s="57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1"/>
      <c r="B80" s="110"/>
      <c r="C80" s="56"/>
      <c r="D80" s="57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1" t="s">
        <v>25</v>
      </c>
      <c r="B81" s="110" t="s">
        <v>42</v>
      </c>
      <c r="C81" s="54" t="s">
        <v>112</v>
      </c>
      <c r="D81" s="57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1"/>
      <c r="B82" s="110"/>
      <c r="C82" s="55"/>
      <c r="D82" s="57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1"/>
      <c r="B83" s="110"/>
      <c r="C83" s="55"/>
      <c r="D83" s="57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1"/>
      <c r="B84" s="110"/>
      <c r="C84" s="55"/>
      <c r="D84" s="57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39">
        <v>1852.452</v>
      </c>
      <c r="K84" s="18">
        <v>1852.452</v>
      </c>
      <c r="L84" s="18">
        <v>1852.452</v>
      </c>
    </row>
    <row r="85" spans="1:12" ht="21" customHeight="1" x14ac:dyDescent="0.25">
      <c r="A85" s="51"/>
      <c r="B85" s="110"/>
      <c r="C85" s="55"/>
      <c r="D85" s="57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9">SUM(J86:J90)</f>
        <v>0</v>
      </c>
      <c r="K85" s="18">
        <f t="shared" si="49"/>
        <v>0</v>
      </c>
      <c r="L85" s="18">
        <f t="shared" ref="L85:L87" si="50">SUM(L86:L90)</f>
        <v>0</v>
      </c>
    </row>
    <row r="86" spans="1:12" ht="21" customHeight="1" x14ac:dyDescent="0.25">
      <c r="A86" s="51"/>
      <c r="B86" s="110"/>
      <c r="C86" s="56"/>
      <c r="D86" s="57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1" t="s">
        <v>110</v>
      </c>
      <c r="B87" s="110" t="s">
        <v>26</v>
      </c>
      <c r="C87" s="54" t="s">
        <v>83</v>
      </c>
      <c r="D87" s="57" t="s">
        <v>13</v>
      </c>
      <c r="E87" s="4" t="s">
        <v>2</v>
      </c>
      <c r="F87" s="18">
        <f t="shared" si="49"/>
        <v>66991.360719999997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0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1"/>
      <c r="B88" s="110"/>
      <c r="C88" s="55"/>
      <c r="D88" s="57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1"/>
      <c r="B89" s="110"/>
      <c r="C89" s="55"/>
      <c r="D89" s="57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1"/>
      <c r="B90" s="110" t="s">
        <v>10</v>
      </c>
      <c r="C90" s="55"/>
      <c r="D90" s="57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1"/>
      <c r="B91" s="110"/>
      <c r="C91" s="55"/>
      <c r="D91" s="57"/>
      <c r="E91" s="5" t="s">
        <v>5</v>
      </c>
      <c r="F91" s="18">
        <f t="shared" si="51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1"/>
      <c r="B92" s="110"/>
      <c r="C92" s="56"/>
      <c r="D92" s="57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86" t="s">
        <v>57</v>
      </c>
      <c r="B93" s="95" t="s">
        <v>61</v>
      </c>
      <c r="C93" s="75" t="s">
        <v>112</v>
      </c>
      <c r="D93" s="109" t="s">
        <v>38</v>
      </c>
      <c r="E93" s="27" t="s">
        <v>2</v>
      </c>
      <c r="F93" s="28">
        <f t="shared" ref="F93:K93" si="52">SUM(F94:F98)</f>
        <v>1115589.5463819499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260789.68906999999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86"/>
      <c r="B94" s="95"/>
      <c r="C94" s="76"/>
      <c r="D94" s="109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86"/>
      <c r="B95" s="95"/>
      <c r="C95" s="76"/>
      <c r="D95" s="109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86"/>
      <c r="B96" s="95"/>
      <c r="C96" s="76"/>
      <c r="D96" s="109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86"/>
      <c r="B97" s="95"/>
      <c r="C97" s="76"/>
      <c r="D97" s="109"/>
      <c r="E97" s="27" t="s">
        <v>5</v>
      </c>
      <c r="F97" s="28">
        <f t="shared" si="54"/>
        <v>1115589.5463819499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42277.14134+224323.13844+17588.06176-35270.75124+1158.63036+8470.16969+15949.53562-8000-5706.2369</f>
        <v>260789.68906999999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86"/>
      <c r="B98" s="95"/>
      <c r="C98" s="77"/>
      <c r="D98" s="109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48">
        <v>0</v>
      </c>
      <c r="K98" s="28">
        <v>0</v>
      </c>
      <c r="L98" s="28">
        <v>0</v>
      </c>
    </row>
    <row r="99" spans="1:12" ht="21" customHeight="1" x14ac:dyDescent="0.25">
      <c r="A99" s="86" t="s">
        <v>27</v>
      </c>
      <c r="B99" s="112" t="s">
        <v>36</v>
      </c>
      <c r="C99" s="75" t="s">
        <v>112</v>
      </c>
      <c r="D99" s="96" t="s">
        <v>13</v>
      </c>
      <c r="E99" s="27" t="s">
        <v>2</v>
      </c>
      <c r="F99" s="28">
        <f t="shared" ref="F99:J99" si="55">SUM(F100:F104)</f>
        <v>87937.060830000002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48">
        <f t="shared" si="55"/>
        <v>839.70624999999995</v>
      </c>
      <c r="K99" s="28">
        <f>SUM(K100:K104)</f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86"/>
      <c r="B100" s="113"/>
      <c r="C100" s="76"/>
      <c r="D100" s="73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86"/>
      <c r="B101" s="113"/>
      <c r="C101" s="76"/>
      <c r="D101" s="73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86"/>
      <c r="B102" s="113"/>
      <c r="C102" s="76"/>
      <c r="D102" s="73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86"/>
      <c r="B103" s="113"/>
      <c r="C103" s="76"/>
      <c r="D103" s="73"/>
      <c r="E103" s="27" t="s">
        <v>5</v>
      </c>
      <c r="F103" s="28">
        <f t="shared" si="58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48">
        <f t="shared" si="57"/>
        <v>839.70624999999995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86"/>
      <c r="B104" s="114"/>
      <c r="C104" s="77"/>
      <c r="D104" s="74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1" t="s">
        <v>62</v>
      </c>
      <c r="B105" s="52" t="s">
        <v>39</v>
      </c>
      <c r="C105" s="54">
        <v>2025</v>
      </c>
      <c r="D105" s="58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1"/>
      <c r="B106" s="53"/>
      <c r="C106" s="55"/>
      <c r="D106" s="71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1"/>
      <c r="B107" s="53"/>
      <c r="C107" s="55"/>
      <c r="D107" s="71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1"/>
      <c r="B108" s="53"/>
      <c r="C108" s="55"/>
      <c r="D108" s="71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1"/>
      <c r="B109" s="53"/>
      <c r="C109" s="55"/>
      <c r="D109" s="71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1"/>
      <c r="B110" s="84"/>
      <c r="C110" s="56"/>
      <c r="D110" s="72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1" t="s">
        <v>63</v>
      </c>
      <c r="B111" s="52" t="s">
        <v>28</v>
      </c>
      <c r="C111" s="54" t="s">
        <v>83</v>
      </c>
      <c r="D111" s="58" t="s">
        <v>13</v>
      </c>
      <c r="E111" s="4" t="s">
        <v>2</v>
      </c>
      <c r="F111" s="18">
        <f t="shared" ref="F111:K111" si="62">SUM(F112:F116)</f>
        <v>10748.777010000002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0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1"/>
      <c r="B112" s="53"/>
      <c r="C112" s="55"/>
      <c r="D112" s="71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1"/>
      <c r="B113" s="53"/>
      <c r="C113" s="55"/>
      <c r="D113" s="71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1"/>
      <c r="B114" s="53"/>
      <c r="C114" s="55"/>
      <c r="D114" s="71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1"/>
      <c r="B115" s="53"/>
      <c r="C115" s="55"/>
      <c r="D115" s="71"/>
      <c r="E115" s="5" t="s">
        <v>5</v>
      </c>
      <c r="F115" s="18">
        <f t="shared" si="6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1"/>
      <c r="B116" s="84"/>
      <c r="C116" s="56"/>
      <c r="D116" s="72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1" t="s">
        <v>29</v>
      </c>
      <c r="B117" s="52" t="s">
        <v>30</v>
      </c>
      <c r="C117" s="54" t="s">
        <v>112</v>
      </c>
      <c r="D117" s="58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1"/>
      <c r="B118" s="53"/>
      <c r="C118" s="55"/>
      <c r="D118" s="71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1"/>
      <c r="B119" s="53"/>
      <c r="C119" s="55"/>
      <c r="D119" s="71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1"/>
      <c r="B120" s="53"/>
      <c r="C120" s="55"/>
      <c r="D120" s="71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1"/>
      <c r="B121" s="53"/>
      <c r="C121" s="55"/>
      <c r="D121" s="71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39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1"/>
      <c r="B122" s="84"/>
      <c r="C122" s="56"/>
      <c r="D122" s="72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8" t="s">
        <v>120</v>
      </c>
      <c r="B123" s="107" t="s">
        <v>105</v>
      </c>
      <c r="C123" s="54">
        <v>2021</v>
      </c>
      <c r="D123" s="58" t="s">
        <v>89</v>
      </c>
      <c r="E123" s="42" t="s">
        <v>2</v>
      </c>
      <c r="F123" s="43">
        <f t="shared" ref="F123:K123" si="68">SUM(F124:F128)</f>
        <v>4575</v>
      </c>
      <c r="G123" s="43">
        <f t="shared" si="68"/>
        <v>0</v>
      </c>
      <c r="H123" s="43">
        <f t="shared" si="68"/>
        <v>4575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v>0</v>
      </c>
    </row>
    <row r="124" spans="1:12" ht="21" customHeight="1" x14ac:dyDescent="0.25">
      <c r="A124" s="99"/>
      <c r="B124" s="108"/>
      <c r="C124" s="55"/>
      <c r="D124" s="71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99"/>
      <c r="B125" s="108"/>
      <c r="C125" s="55"/>
      <c r="D125" s="71"/>
      <c r="E125" s="45" t="s">
        <v>76</v>
      </c>
      <c r="F125" s="43">
        <f t="shared" ref="F125:F128" si="69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99"/>
      <c r="B126" s="108"/>
      <c r="C126" s="55"/>
      <c r="D126" s="71"/>
      <c r="E126" s="42" t="s">
        <v>4</v>
      </c>
      <c r="F126" s="43">
        <f t="shared" si="69"/>
        <v>0</v>
      </c>
      <c r="G126" s="44"/>
      <c r="H126" s="43">
        <f t="shared" ref="H126:I126" si="70">H138</f>
        <v>0</v>
      </c>
      <c r="I126" s="43">
        <f t="shared" si="70"/>
        <v>0</v>
      </c>
      <c r="J126" s="43">
        <f>J138</f>
        <v>0</v>
      </c>
      <c r="K126" s="43">
        <f t="shared" ref="K126" si="71">K138</f>
        <v>0</v>
      </c>
      <c r="L126" s="43">
        <v>0</v>
      </c>
    </row>
    <row r="127" spans="1:12" ht="21" customHeight="1" x14ac:dyDescent="0.25">
      <c r="A127" s="99"/>
      <c r="B127" s="108"/>
      <c r="C127" s="55"/>
      <c r="D127" s="71"/>
      <c r="E127" s="42" t="s">
        <v>5</v>
      </c>
      <c r="F127" s="43">
        <f t="shared" si="69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100"/>
      <c r="B128" s="111"/>
      <c r="C128" s="56"/>
      <c r="D128" s="72"/>
      <c r="E128" s="46" t="s">
        <v>6</v>
      </c>
      <c r="F128" s="43">
        <f t="shared" si="69"/>
        <v>0</v>
      </c>
      <c r="G128" s="47"/>
      <c r="H128" s="43">
        <f t="shared" ref="H128:I128" si="72">H140</f>
        <v>0</v>
      </c>
      <c r="I128" s="43">
        <f t="shared" si="72"/>
        <v>0</v>
      </c>
      <c r="J128" s="43">
        <f>J140</f>
        <v>0</v>
      </c>
      <c r="K128" s="43">
        <f t="shared" ref="K128" si="73">K140</f>
        <v>0</v>
      </c>
      <c r="L128" s="43">
        <v>0</v>
      </c>
    </row>
    <row r="129" spans="1:12" ht="17.25" customHeight="1" x14ac:dyDescent="0.25">
      <c r="A129" s="78" t="s">
        <v>31</v>
      </c>
      <c r="B129" s="81" t="s">
        <v>32</v>
      </c>
      <c r="C129" s="75" t="s">
        <v>112</v>
      </c>
      <c r="D129" s="96" t="s">
        <v>38</v>
      </c>
      <c r="E129" s="41" t="s">
        <v>2</v>
      </c>
      <c r="F129" s="28">
        <f t="shared" ref="F129:K129" si="74">SUM(F130:F134)</f>
        <v>185389.42918000001</v>
      </c>
      <c r="G129" s="73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17575.05171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79"/>
      <c r="B130" s="82"/>
      <c r="C130" s="76"/>
      <c r="D130" s="73"/>
      <c r="E130" s="41" t="s">
        <v>3</v>
      </c>
      <c r="F130" s="28">
        <f>SUM(G130:L130)</f>
        <v>0</v>
      </c>
      <c r="G130" s="73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79"/>
      <c r="B131" s="82"/>
      <c r="C131" s="76"/>
      <c r="D131" s="73"/>
      <c r="E131" s="30" t="s">
        <v>77</v>
      </c>
      <c r="F131" s="28">
        <f t="shared" ref="F131:F134" si="76">SUM(G131:L131)</f>
        <v>0</v>
      </c>
      <c r="G131" s="74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79"/>
      <c r="B132" s="82"/>
      <c r="C132" s="76"/>
      <c r="D132" s="73"/>
      <c r="E132" s="41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79"/>
      <c r="B133" s="82"/>
      <c r="C133" s="76"/>
      <c r="D133" s="73"/>
      <c r="E133" s="41" t="s">
        <v>64</v>
      </c>
      <c r="F133" s="28">
        <f t="shared" si="76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4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80"/>
      <c r="B134" s="83"/>
      <c r="C134" s="77"/>
      <c r="D134" s="74"/>
      <c r="E134" s="41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90" t="s">
        <v>18</v>
      </c>
      <c r="B135" s="85" t="s">
        <v>40</v>
      </c>
      <c r="C135" s="87" t="s">
        <v>112</v>
      </c>
      <c r="D135" s="97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90"/>
      <c r="B136" s="85"/>
      <c r="C136" s="88"/>
      <c r="D136" s="97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90"/>
      <c r="B137" s="85"/>
      <c r="C137" s="88"/>
      <c r="D137" s="97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90"/>
      <c r="B138" s="85"/>
      <c r="C138" s="88"/>
      <c r="D138" s="97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90"/>
      <c r="B139" s="85"/>
      <c r="C139" s="88"/>
      <c r="D139" s="97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90"/>
      <c r="B140" s="85"/>
      <c r="C140" s="89"/>
      <c r="D140" s="97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90" t="s">
        <v>17</v>
      </c>
      <c r="B141" s="85" t="s">
        <v>34</v>
      </c>
      <c r="C141" s="87" t="s">
        <v>112</v>
      </c>
      <c r="D141" s="97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90"/>
      <c r="B142" s="85"/>
      <c r="C142" s="88"/>
      <c r="D142" s="97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90"/>
      <c r="B143" s="85"/>
      <c r="C143" s="88"/>
      <c r="D143" s="97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90"/>
      <c r="B144" s="85"/>
      <c r="C144" s="88"/>
      <c r="D144" s="97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90"/>
      <c r="B145" s="85"/>
      <c r="C145" s="88"/>
      <c r="D145" s="97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90"/>
      <c r="B146" s="85"/>
      <c r="C146" s="89"/>
      <c r="D146" s="97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86" t="s">
        <v>33</v>
      </c>
      <c r="B147" s="95" t="s">
        <v>12</v>
      </c>
      <c r="C147" s="75" t="s">
        <v>112</v>
      </c>
      <c r="D147" s="109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86"/>
      <c r="B148" s="95"/>
      <c r="C148" s="76"/>
      <c r="D148" s="109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6"/>
      <c r="B149" s="95"/>
      <c r="C149" s="76"/>
      <c r="D149" s="109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6"/>
      <c r="B150" s="95"/>
      <c r="C150" s="76"/>
      <c r="D150" s="109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6"/>
      <c r="B151" s="95"/>
      <c r="C151" s="76"/>
      <c r="D151" s="109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4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86"/>
      <c r="B152" s="95"/>
      <c r="C152" s="77"/>
      <c r="D152" s="109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78" t="s">
        <v>14</v>
      </c>
      <c r="B153" s="81" t="s">
        <v>11</v>
      </c>
      <c r="C153" s="75" t="s">
        <v>112</v>
      </c>
      <c r="D153" s="96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79"/>
      <c r="B154" s="82"/>
      <c r="C154" s="76"/>
      <c r="D154" s="73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79"/>
      <c r="B155" s="82"/>
      <c r="C155" s="76"/>
      <c r="D155" s="73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79"/>
      <c r="B156" s="82"/>
      <c r="C156" s="76"/>
      <c r="D156" s="73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79"/>
      <c r="B157" s="82"/>
      <c r="C157" s="76"/>
      <c r="D157" s="73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4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80"/>
      <c r="B158" s="83"/>
      <c r="C158" s="77"/>
      <c r="D158" s="74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1" t="s">
        <v>37</v>
      </c>
      <c r="B159" s="91" t="s">
        <v>70</v>
      </c>
      <c r="C159" s="54"/>
      <c r="D159" s="65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1"/>
      <c r="B160" s="92"/>
      <c r="C160" s="55"/>
      <c r="D160" s="66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1"/>
      <c r="B161" s="92"/>
      <c r="C161" s="55"/>
      <c r="D161" s="66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1"/>
      <c r="B162" s="92"/>
      <c r="C162" s="55"/>
      <c r="D162" s="66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1"/>
      <c r="B163" s="92"/>
      <c r="C163" s="55"/>
      <c r="D163" s="66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1"/>
      <c r="B164" s="93"/>
      <c r="C164" s="56"/>
      <c r="D164" s="67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86" t="s">
        <v>94</v>
      </c>
      <c r="B165" s="95" t="s">
        <v>73</v>
      </c>
      <c r="C165" s="54"/>
      <c r="D165" s="109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4"/>
      <c r="B166" s="95"/>
      <c r="C166" s="55"/>
      <c r="D166" s="109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4"/>
      <c r="B167" s="95"/>
      <c r="C167" s="55"/>
      <c r="D167" s="109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4"/>
      <c r="B168" s="95"/>
      <c r="C168" s="55"/>
      <c r="D168" s="109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4"/>
      <c r="B169" s="95"/>
      <c r="C169" s="55"/>
      <c r="D169" s="109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4"/>
      <c r="B170" s="95"/>
      <c r="C170" s="56"/>
      <c r="D170" s="109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90" t="s">
        <v>19</v>
      </c>
      <c r="B171" s="85" t="s">
        <v>41</v>
      </c>
      <c r="C171" s="87" t="s">
        <v>112</v>
      </c>
      <c r="D171" s="97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90"/>
      <c r="B172" s="85"/>
      <c r="C172" s="88"/>
      <c r="D172" s="97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49">
        <f t="shared" si="112"/>
        <v>14032.305</v>
      </c>
    </row>
    <row r="173" spans="1:12" ht="21" customHeight="1" x14ac:dyDescent="0.25">
      <c r="A173" s="90"/>
      <c r="B173" s="85"/>
      <c r="C173" s="88"/>
      <c r="D173" s="97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90"/>
      <c r="B174" s="85"/>
      <c r="C174" s="88"/>
      <c r="D174" s="97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90"/>
      <c r="B175" s="85"/>
      <c r="C175" s="88"/>
      <c r="D175" s="97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90"/>
      <c r="B176" s="85"/>
      <c r="C176" s="89"/>
      <c r="D176" s="97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78" t="s">
        <v>79</v>
      </c>
      <c r="B177" s="81" t="s">
        <v>41</v>
      </c>
      <c r="C177" s="75" t="s">
        <v>112</v>
      </c>
      <c r="D177" s="96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79"/>
      <c r="B178" s="82"/>
      <c r="C178" s="76"/>
      <c r="D178" s="73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48">
        <v>12161.331</v>
      </c>
      <c r="K178" s="28">
        <v>12161.331</v>
      </c>
      <c r="L178" s="28">
        <v>12161.331</v>
      </c>
    </row>
    <row r="179" spans="1:12" ht="20.25" customHeight="1" x14ac:dyDescent="0.25">
      <c r="A179" s="79"/>
      <c r="B179" s="82"/>
      <c r="C179" s="76"/>
      <c r="D179" s="73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79"/>
      <c r="B180" s="82"/>
      <c r="C180" s="76"/>
      <c r="D180" s="73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79"/>
      <c r="B181" s="82"/>
      <c r="C181" s="76"/>
      <c r="D181" s="73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80"/>
      <c r="B182" s="83"/>
      <c r="C182" s="77"/>
      <c r="D182" s="74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78" t="s">
        <v>104</v>
      </c>
      <c r="B183" s="81" t="s">
        <v>80</v>
      </c>
      <c r="C183" s="75" t="s">
        <v>123</v>
      </c>
      <c r="D183" s="96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79"/>
      <c r="B184" s="82"/>
      <c r="C184" s="76"/>
      <c r="D184" s="73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79"/>
      <c r="B185" s="82"/>
      <c r="C185" s="76"/>
      <c r="D185" s="73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79"/>
      <c r="B186" s="82"/>
      <c r="C186" s="76"/>
      <c r="D186" s="73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79"/>
      <c r="B187" s="82"/>
      <c r="C187" s="76"/>
      <c r="D187" s="73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80"/>
      <c r="B188" s="83"/>
      <c r="C188" s="77"/>
      <c r="D188" s="74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62">
        <v>7</v>
      </c>
      <c r="B189" s="59" t="s">
        <v>87</v>
      </c>
      <c r="C189" s="54" t="s">
        <v>112</v>
      </c>
      <c r="D189" s="65" t="s">
        <v>108</v>
      </c>
      <c r="E189" s="4" t="s">
        <v>2</v>
      </c>
      <c r="F189" s="18">
        <f t="shared" ref="F189:K189" si="123">SUM(F190:F194)</f>
        <v>64772.197199999995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13374.227299999999</v>
      </c>
      <c r="K189" s="18">
        <f t="shared" si="123"/>
        <v>13374.227299999999</v>
      </c>
      <c r="L189" s="18">
        <f t="shared" ref="L189" si="124">SUM(L190:L194)</f>
        <v>13374.227299999999</v>
      </c>
    </row>
    <row r="190" spans="1:12" ht="22.5" customHeight="1" x14ac:dyDescent="0.25">
      <c r="A190" s="63"/>
      <c r="B190" s="60"/>
      <c r="C190" s="55"/>
      <c r="D190" s="66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63"/>
      <c r="B191" s="60"/>
      <c r="C191" s="55"/>
      <c r="D191" s="66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63"/>
      <c r="B192" s="60"/>
      <c r="C192" s="55"/>
      <c r="D192" s="66"/>
      <c r="E192" s="5" t="s">
        <v>4</v>
      </c>
      <c r="F192" s="18">
        <f t="shared" si="125"/>
        <v>42878.278189999997</v>
      </c>
      <c r="G192" s="18"/>
      <c r="H192" s="18">
        <v>0</v>
      </c>
      <c r="I192" s="18">
        <f>12705.51593-7943.78553</f>
        <v>4761.7303999999995</v>
      </c>
      <c r="J192" s="39">
        <f>12705.51593</f>
        <v>12705.51593</v>
      </c>
      <c r="K192" s="39">
        <f>12705.51593</f>
        <v>12705.51593</v>
      </c>
      <c r="L192" s="39">
        <f>12705.51593</f>
        <v>12705.51593</v>
      </c>
    </row>
    <row r="193" spans="1:12" ht="22.5" customHeight="1" x14ac:dyDescent="0.25">
      <c r="A193" s="63"/>
      <c r="B193" s="60"/>
      <c r="C193" s="55"/>
      <c r="D193" s="66"/>
      <c r="E193" s="5" t="s">
        <v>5</v>
      </c>
      <c r="F193" s="18">
        <f t="shared" si="125"/>
        <v>21893.919010000001</v>
      </c>
      <c r="G193" s="18"/>
      <c r="H193" s="18">
        <v>5586.5916699999998</v>
      </c>
      <c r="I193" s="18">
        <f>668.71137+13632.48186</f>
        <v>14301.193230000001</v>
      </c>
      <c r="J193" s="39">
        <f>668.71137</f>
        <v>668.71136999999999</v>
      </c>
      <c r="K193" s="39">
        <f>668.71137</f>
        <v>668.71136999999999</v>
      </c>
      <c r="L193" s="39">
        <f>668.71137</f>
        <v>668.71136999999999</v>
      </c>
    </row>
    <row r="194" spans="1:12" ht="22.5" customHeight="1" x14ac:dyDescent="0.25">
      <c r="A194" s="64"/>
      <c r="B194" s="61"/>
      <c r="C194" s="56"/>
      <c r="D194" s="67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39">
        <v>0</v>
      </c>
      <c r="K194" s="18">
        <v>0</v>
      </c>
      <c r="L194" s="18">
        <v>0</v>
      </c>
    </row>
    <row r="195" spans="1:12" ht="22.5" customHeight="1" x14ac:dyDescent="0.25">
      <c r="A195" s="51" t="s">
        <v>95</v>
      </c>
      <c r="B195" s="85" t="s">
        <v>53</v>
      </c>
      <c r="C195" s="54" t="s">
        <v>124</v>
      </c>
      <c r="D195" s="103" t="s">
        <v>13</v>
      </c>
      <c r="E195" s="4" t="s">
        <v>2</v>
      </c>
      <c r="F195" s="16">
        <f>SUM(F196:F200)</f>
        <v>158655.07</v>
      </c>
      <c r="G195" s="16">
        <f t="shared" ref="G195:K195" si="126">SUM(G196:G200)</f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78101.400000000009</v>
      </c>
      <c r="K195" s="16">
        <f t="shared" si="126"/>
        <v>0</v>
      </c>
      <c r="L195" s="16">
        <f t="shared" ref="L195" si="128">SUM(L196:L200)</f>
        <v>80553.67</v>
      </c>
    </row>
    <row r="196" spans="1:12" ht="22.5" customHeight="1" x14ac:dyDescent="0.25">
      <c r="A196" s="51"/>
      <c r="B196" s="85"/>
      <c r="C196" s="55"/>
      <c r="D196" s="103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1"/>
      <c r="B197" s="85"/>
      <c r="C197" s="55"/>
      <c r="D197" s="103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1"/>
      <c r="B198" s="85"/>
      <c r="C198" s="55"/>
      <c r="D198" s="103"/>
      <c r="E198" s="5" t="s">
        <v>4</v>
      </c>
      <c r="F198" s="16">
        <f t="shared" si="130"/>
        <v>154450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74196.33</v>
      </c>
      <c r="K198" s="16">
        <f t="shared" si="132"/>
        <v>0</v>
      </c>
      <c r="L198" s="16">
        <f t="shared" si="132"/>
        <v>80253.67</v>
      </c>
    </row>
    <row r="199" spans="1:12" ht="20.25" customHeight="1" x14ac:dyDescent="0.25">
      <c r="A199" s="51"/>
      <c r="B199" s="85"/>
      <c r="C199" s="55"/>
      <c r="D199" s="103"/>
      <c r="E199" s="5" t="s">
        <v>5</v>
      </c>
      <c r="F199" s="16">
        <f t="shared" si="130"/>
        <v>4205.07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3905.07</v>
      </c>
      <c r="K199" s="16">
        <f t="shared" si="133"/>
        <v>0</v>
      </c>
      <c r="L199" s="16">
        <f t="shared" si="133"/>
        <v>300</v>
      </c>
    </row>
    <row r="200" spans="1:12" ht="22.5" customHeight="1" x14ac:dyDescent="0.25">
      <c r="A200" s="51"/>
      <c r="B200" s="85"/>
      <c r="C200" s="56"/>
      <c r="D200" s="103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1" t="s">
        <v>96</v>
      </c>
      <c r="B201" s="91" t="s">
        <v>52</v>
      </c>
      <c r="C201" s="54">
        <v>2021</v>
      </c>
      <c r="D201" s="87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1"/>
      <c r="B202" s="92"/>
      <c r="C202" s="55"/>
      <c r="D202" s="88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1"/>
      <c r="B203" s="92"/>
      <c r="C203" s="55"/>
      <c r="D203" s="88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1"/>
      <c r="B204" s="92"/>
      <c r="C204" s="55"/>
      <c r="D204" s="88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1"/>
      <c r="B205" s="92"/>
      <c r="C205" s="55"/>
      <c r="D205" s="88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1"/>
      <c r="B206" s="93"/>
      <c r="C206" s="56"/>
      <c r="D206" s="89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1" t="s">
        <v>97</v>
      </c>
      <c r="B207" s="52" t="s">
        <v>47</v>
      </c>
      <c r="C207" s="54">
        <v>2021</v>
      </c>
      <c r="D207" s="54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1"/>
      <c r="B208" s="53"/>
      <c r="C208" s="55"/>
      <c r="D208" s="55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1"/>
      <c r="B209" s="53"/>
      <c r="C209" s="55"/>
      <c r="D209" s="55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1"/>
      <c r="B210" s="53"/>
      <c r="C210" s="55"/>
      <c r="D210" s="55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1"/>
      <c r="B211" s="53"/>
      <c r="C211" s="55"/>
      <c r="D211" s="55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1"/>
      <c r="B212" s="84"/>
      <c r="C212" s="56"/>
      <c r="D212" s="56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1" t="s">
        <v>98</v>
      </c>
      <c r="B213" s="52" t="s">
        <v>48</v>
      </c>
      <c r="C213" s="54">
        <v>2021</v>
      </c>
      <c r="D213" s="54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1"/>
      <c r="B214" s="53"/>
      <c r="C214" s="55"/>
      <c r="D214" s="55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1"/>
      <c r="B215" s="53"/>
      <c r="C215" s="55"/>
      <c r="D215" s="55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1"/>
      <c r="B216" s="53"/>
      <c r="C216" s="55"/>
      <c r="D216" s="55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1"/>
      <c r="B217" s="53"/>
      <c r="C217" s="55"/>
      <c r="D217" s="55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1"/>
      <c r="B218" s="84"/>
      <c r="C218" s="56"/>
      <c r="D218" s="56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1" t="s">
        <v>99</v>
      </c>
      <c r="B219" s="52" t="s">
        <v>49</v>
      </c>
      <c r="C219" s="54" t="s">
        <v>112</v>
      </c>
      <c r="D219" s="54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1"/>
      <c r="B220" s="53"/>
      <c r="C220" s="55"/>
      <c r="D220" s="55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1"/>
      <c r="B221" s="53"/>
      <c r="C221" s="55"/>
      <c r="D221" s="55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1"/>
      <c r="B222" s="53"/>
      <c r="C222" s="55"/>
      <c r="D222" s="55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1"/>
      <c r="B223" s="53"/>
      <c r="C223" s="55"/>
      <c r="D223" s="55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1"/>
      <c r="B224" s="84"/>
      <c r="C224" s="56"/>
      <c r="D224" s="56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1" t="s">
        <v>100</v>
      </c>
      <c r="B225" s="125" t="s">
        <v>71</v>
      </c>
      <c r="C225" s="54" t="s">
        <v>112</v>
      </c>
      <c r="D225" s="87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1"/>
      <c r="B226" s="126"/>
      <c r="C226" s="55"/>
      <c r="D226" s="88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1"/>
      <c r="B227" s="126"/>
      <c r="C227" s="55"/>
      <c r="D227" s="88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1"/>
      <c r="B228" s="126"/>
      <c r="C228" s="55"/>
      <c r="D228" s="88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1"/>
      <c r="B229" s="126"/>
      <c r="C229" s="55"/>
      <c r="D229" s="88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1"/>
      <c r="B230" s="127"/>
      <c r="C230" s="56"/>
      <c r="D230" s="89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1" t="s">
        <v>101</v>
      </c>
      <c r="B231" s="52" t="s">
        <v>43</v>
      </c>
      <c r="C231" s="54" t="s">
        <v>112</v>
      </c>
      <c r="D231" s="102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1"/>
      <c r="B232" s="53"/>
      <c r="C232" s="55"/>
      <c r="D232" s="102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1"/>
      <c r="B233" s="53"/>
      <c r="C233" s="55"/>
      <c r="D233" s="102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1"/>
      <c r="B234" s="53"/>
      <c r="C234" s="55"/>
      <c r="D234" s="102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1"/>
      <c r="B235" s="53"/>
      <c r="C235" s="55"/>
      <c r="D235" s="102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1"/>
      <c r="B236" s="53"/>
      <c r="C236" s="56"/>
      <c r="D236" s="54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1" t="s">
        <v>102</v>
      </c>
      <c r="B237" s="52" t="s">
        <v>45</v>
      </c>
      <c r="C237" s="54" t="s">
        <v>112</v>
      </c>
      <c r="D237" s="54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1"/>
      <c r="B238" s="53"/>
      <c r="C238" s="55"/>
      <c r="D238" s="55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1"/>
      <c r="B239" s="53"/>
      <c r="C239" s="55"/>
      <c r="D239" s="55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1"/>
      <c r="B240" s="53"/>
      <c r="C240" s="55"/>
      <c r="D240" s="55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1"/>
      <c r="B241" s="53"/>
      <c r="C241" s="55"/>
      <c r="D241" s="55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1"/>
      <c r="B242" s="84"/>
      <c r="C242" s="56"/>
      <c r="D242" s="56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1" t="s">
        <v>113</v>
      </c>
      <c r="B243" s="68" t="s">
        <v>114</v>
      </c>
      <c r="C243" s="54" t="s">
        <v>124</v>
      </c>
      <c r="D243" s="58" t="s">
        <v>89</v>
      </c>
      <c r="E243" s="34" t="s">
        <v>2</v>
      </c>
      <c r="F243" s="18">
        <f t="shared" ref="F243:L243" si="171">SUM(F244:F248)</f>
        <v>158655.07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78101.400000000009</v>
      </c>
      <c r="K243" s="18">
        <f t="shared" si="171"/>
        <v>0</v>
      </c>
      <c r="L243" s="18">
        <f t="shared" si="171"/>
        <v>80553.67</v>
      </c>
    </row>
    <row r="244" spans="1:12" ht="22.5" customHeight="1" x14ac:dyDescent="0.25">
      <c r="A244" s="51"/>
      <c r="B244" s="69"/>
      <c r="C244" s="55"/>
      <c r="D244" s="71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1"/>
      <c r="B245" s="69"/>
      <c r="C245" s="55"/>
      <c r="D245" s="71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1"/>
      <c r="B246" s="69"/>
      <c r="C246" s="55"/>
      <c r="D246" s="71"/>
      <c r="E246" s="34" t="s">
        <v>4</v>
      </c>
      <c r="F246" s="18">
        <f t="shared" si="172"/>
        <v>154450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>J252+J258+J264+J270</f>
        <v>74196.33</v>
      </c>
      <c r="K246" s="18">
        <f t="shared" si="173"/>
        <v>0</v>
      </c>
      <c r="L246" s="18">
        <f t="shared" si="173"/>
        <v>80253.67</v>
      </c>
    </row>
    <row r="247" spans="1:12" ht="22.5" customHeight="1" x14ac:dyDescent="0.25">
      <c r="A247" s="51"/>
      <c r="B247" s="69"/>
      <c r="C247" s="55"/>
      <c r="D247" s="71"/>
      <c r="E247" s="34" t="s">
        <v>5</v>
      </c>
      <c r="F247" s="18">
        <f t="shared" si="172"/>
        <v>4205.07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3905.07</v>
      </c>
      <c r="K247" s="18">
        <f t="shared" si="173"/>
        <v>0</v>
      </c>
      <c r="L247" s="18">
        <f t="shared" si="173"/>
        <v>300</v>
      </c>
    </row>
    <row r="248" spans="1:12" ht="22.5" customHeight="1" x14ac:dyDescent="0.25">
      <c r="A248" s="51"/>
      <c r="B248" s="70"/>
      <c r="C248" s="56"/>
      <c r="D248" s="72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1" t="s">
        <v>115</v>
      </c>
      <c r="B249" s="52" t="s">
        <v>105</v>
      </c>
      <c r="C249" s="54">
        <v>2025</v>
      </c>
      <c r="D249" s="57" t="s">
        <v>89</v>
      </c>
      <c r="E249" s="34" t="s">
        <v>2</v>
      </c>
      <c r="F249" s="18">
        <f t="shared" ref="F249:L249" si="175">SUM(F250:F254)</f>
        <v>80553.67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80553.67</v>
      </c>
    </row>
    <row r="250" spans="1:12" ht="20.25" customHeight="1" x14ac:dyDescent="0.25">
      <c r="A250" s="51"/>
      <c r="B250" s="53"/>
      <c r="C250" s="55"/>
      <c r="D250" s="57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1"/>
      <c r="B251" s="53"/>
      <c r="C251" s="55"/>
      <c r="D251" s="57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1"/>
      <c r="B252" s="53"/>
      <c r="C252" s="55"/>
      <c r="D252" s="57"/>
      <c r="E252" s="34" t="s">
        <v>4</v>
      </c>
      <c r="F252" s="18">
        <f t="shared" si="176"/>
        <v>80253.67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23">
        <v>80253.67</v>
      </c>
    </row>
    <row r="253" spans="1:12" ht="22.5" customHeight="1" x14ac:dyDescent="0.25">
      <c r="A253" s="51"/>
      <c r="B253" s="53"/>
      <c r="C253" s="55"/>
      <c r="D253" s="57"/>
      <c r="E253" s="34" t="s">
        <v>5</v>
      </c>
      <c r="F253" s="18">
        <f t="shared" si="176"/>
        <v>300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23">
        <v>300</v>
      </c>
    </row>
    <row r="254" spans="1:12" ht="22.5" customHeight="1" x14ac:dyDescent="0.25">
      <c r="A254" s="51"/>
      <c r="B254" s="53"/>
      <c r="C254" s="56"/>
      <c r="D254" s="58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1" t="s">
        <v>116</v>
      </c>
      <c r="B255" s="52" t="s">
        <v>117</v>
      </c>
      <c r="C255" s="54">
        <v>2023</v>
      </c>
      <c r="D255" s="57" t="s">
        <v>89</v>
      </c>
      <c r="E255" s="34" t="s">
        <v>2</v>
      </c>
      <c r="F255" s="18">
        <f t="shared" ref="F255:L255" si="180">SUM(F256:F260)</f>
        <v>78101.400000000009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78101.400000000009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1"/>
      <c r="B256" s="53"/>
      <c r="C256" s="55"/>
      <c r="D256" s="57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1"/>
      <c r="B257" s="53"/>
      <c r="C257" s="55"/>
      <c r="D257" s="57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1"/>
      <c r="B258" s="53"/>
      <c r="C258" s="55"/>
      <c r="D258" s="57"/>
      <c r="E258" s="34" t="s">
        <v>4</v>
      </c>
      <c r="F258" s="18">
        <f t="shared" si="181"/>
        <v>74196.33</v>
      </c>
      <c r="G258" s="19"/>
      <c r="H258" s="18">
        <f t="shared" ref="H258:I260" si="182">H270</f>
        <v>0</v>
      </c>
      <c r="I258" s="18">
        <f t="shared" si="182"/>
        <v>0</v>
      </c>
      <c r="J258" s="23">
        <v>74196.33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1"/>
      <c r="B259" s="53"/>
      <c r="C259" s="55"/>
      <c r="D259" s="57"/>
      <c r="E259" s="34" t="s">
        <v>5</v>
      </c>
      <c r="F259" s="18">
        <f t="shared" si="181"/>
        <v>3905.07</v>
      </c>
      <c r="G259" s="19"/>
      <c r="H259" s="18">
        <f t="shared" si="182"/>
        <v>0</v>
      </c>
      <c r="I259" s="18">
        <f t="shared" si="182"/>
        <v>0</v>
      </c>
      <c r="J259" s="23">
        <v>3905.07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1"/>
      <c r="B260" s="53"/>
      <c r="C260" s="56"/>
      <c r="D260" s="58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04" t="s">
        <v>84</v>
      </c>
      <c r="B261" s="59" t="s">
        <v>91</v>
      </c>
      <c r="C261" s="54" t="s">
        <v>112</v>
      </c>
      <c r="D261" s="54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05"/>
      <c r="B262" s="60"/>
      <c r="C262" s="55"/>
      <c r="D262" s="55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05"/>
      <c r="B263" s="60"/>
      <c r="C263" s="55"/>
      <c r="D263" s="55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05"/>
      <c r="B264" s="60"/>
      <c r="C264" s="55"/>
      <c r="D264" s="55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05"/>
      <c r="B265" s="60"/>
      <c r="C265" s="55"/>
      <c r="D265" s="55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06"/>
      <c r="B266" s="61"/>
      <c r="C266" s="56"/>
      <c r="D266" s="56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04" t="s">
        <v>85</v>
      </c>
      <c r="B267" s="59" t="s">
        <v>121</v>
      </c>
      <c r="C267" s="54" t="s">
        <v>112</v>
      </c>
      <c r="D267" s="54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05"/>
      <c r="B268" s="60"/>
      <c r="C268" s="55"/>
      <c r="D268" s="55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05"/>
      <c r="B269" s="60"/>
      <c r="C269" s="55"/>
      <c r="D269" s="55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05"/>
      <c r="B270" s="60"/>
      <c r="C270" s="55"/>
      <c r="D270" s="55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05"/>
      <c r="B271" s="60"/>
      <c r="C271" s="55"/>
      <c r="D271" s="55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06"/>
      <c r="B272" s="61"/>
      <c r="C272" s="56"/>
      <c r="D272" s="56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98" t="s">
        <v>86</v>
      </c>
      <c r="B273" s="107" t="s">
        <v>92</v>
      </c>
      <c r="C273" s="54" t="s">
        <v>112</v>
      </c>
      <c r="D273" s="54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99"/>
      <c r="B274" s="108"/>
      <c r="C274" s="55"/>
      <c r="D274" s="55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99"/>
      <c r="B275" s="108"/>
      <c r="C275" s="55"/>
      <c r="D275" s="55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99"/>
      <c r="B276" s="108"/>
      <c r="C276" s="55"/>
      <c r="D276" s="55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99"/>
      <c r="B277" s="108"/>
      <c r="C277" s="55"/>
      <c r="D277" s="55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99"/>
      <c r="B278" s="108"/>
      <c r="C278" s="56"/>
      <c r="D278" s="55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1"/>
      <c r="B279" s="101" t="s">
        <v>51</v>
      </c>
      <c r="C279" s="102"/>
      <c r="D279" s="102"/>
      <c r="E279" s="5" t="s">
        <v>2</v>
      </c>
      <c r="F279" s="16">
        <f>SUM(F280:F284)</f>
        <v>4469287.5536219496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616955.96971000009</v>
      </c>
      <c r="K279" s="16">
        <f t="shared" si="198"/>
        <v>566804.63912000007</v>
      </c>
      <c r="L279" s="16">
        <f t="shared" si="198"/>
        <v>610495.77547999995</v>
      </c>
    </row>
    <row r="280" spans="1:12" ht="17.25" customHeight="1" x14ac:dyDescent="0.25">
      <c r="A280" s="51"/>
      <c r="B280" s="101"/>
      <c r="C280" s="102"/>
      <c r="D280" s="102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1"/>
      <c r="B281" s="101"/>
      <c r="C281" s="102"/>
      <c r="D281" s="102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1"/>
      <c r="B282" s="101"/>
      <c r="C282" s="102"/>
      <c r="D282" s="102"/>
      <c r="E282" s="5" t="s">
        <v>4</v>
      </c>
      <c r="F282" s="16">
        <f>SUM(H282:L282)</f>
        <v>281008.21976999997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88754.297930000001</v>
      </c>
      <c r="K282" s="36">
        <f>K12+K54+K138+K144+K162+K174+K192+K198+K264</f>
        <v>14557.967929999999</v>
      </c>
      <c r="L282" s="36">
        <f t="shared" ref="L282" si="201">L12+L54+L162+L138+L144+L174+L198+L192+L264</f>
        <v>160350.24692999999</v>
      </c>
    </row>
    <row r="283" spans="1:12" ht="27" customHeight="1" x14ac:dyDescent="0.25">
      <c r="A283" s="51"/>
      <c r="B283" s="101"/>
      <c r="C283" s="102"/>
      <c r="D283" s="102"/>
      <c r="E283" s="5" t="s">
        <v>5</v>
      </c>
      <c r="F283" s="16">
        <f>SUM(H283:L283)</f>
        <v>2536077.2840219494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2">J13+J55+J139+J145+J163+J175+J193+J199+J265</f>
        <v>475814.53185000003</v>
      </c>
      <c r="K283" s="16">
        <f>K13+K55+K139+K145+K163+K175+K193+K199+K265</f>
        <v>540085.34019000002</v>
      </c>
      <c r="L283" s="16">
        <f t="shared" si="202"/>
        <v>436113.22355</v>
      </c>
    </row>
    <row r="284" spans="1:12" ht="17.25" customHeight="1" x14ac:dyDescent="0.25">
      <c r="A284" s="51"/>
      <c r="B284" s="101"/>
      <c r="C284" s="102"/>
      <c r="D284" s="102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3">K14+K56+K164+K140+K146+K176+K200+K194+K266</f>
        <v>0</v>
      </c>
      <c r="L284" s="36">
        <f t="shared" si="203"/>
        <v>0</v>
      </c>
    </row>
  </sheetData>
  <mergeCells count="195"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2023-03-07T12:27:28Z</dcterms:modified>
</cp:coreProperties>
</file>